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hawaiioimt-my.sharepoint.com/personal/kelli_r_l_nekomoto_hawaii_gov/Documents/Desktop/Procurement/"/>
    </mc:Choice>
  </mc:AlternateContent>
  <xr:revisionPtr revIDLastSave="47" documentId="13_ncr:1_{BE7D8B8D-040E-0C45-A21E-BC0E14BC077A}" xr6:coauthVersionLast="47" xr6:coauthVersionMax="47" xr10:uidLastSave="{D6C643E7-0AEC-45A1-8484-77FF385CDBD2}"/>
  <workbookProtection workbookAlgorithmName="SHA-512" workbookHashValue="+w85wU8+RbZAQM1z9t+dg0yXy3rnVK9kFudeJzGu3z35UiwZHuf62rVvR5knDT9h7ekQvop8hhQDA9rgXsXa9Q==" workbookSaltValue="l9sA8oiiIWiARwCD81tVPg==" workbookSpinCount="100000" lockStructure="1"/>
  <bookViews>
    <workbookView xWindow="-120" yWindow="-120" windowWidth="29040" windowHeight="15720" xr2:uid="{00000000-000D-0000-FFFF-FFFF00000000}"/>
  </bookViews>
  <sheets>
    <sheet name="Kauai" sheetId="7" r:id="rId1"/>
    <sheet name="Other Related Services" sheetId="9" r:id="rId2"/>
  </sheets>
  <definedNames>
    <definedName name="avefill">#REF!</definedName>
    <definedName name="cost">#REF!</definedName>
    <definedName name="deliv">#REF!</definedName>
    <definedName name="delivcost">#REF!</definedName>
    <definedName name="df2cost">#REF!</definedName>
    <definedName name="newoahu">#REF!</definedName>
    <definedName name="oahupar">#REF!</definedName>
    <definedName name="off">#REF!</definedName>
    <definedName name="on">#REF!</definedName>
    <definedName name="ru">#REF!</definedName>
    <definedName name="rucost">#REF!</definedName>
    <definedName name="ulsdco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" i="7" l="1"/>
  <c r="O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2" i="7"/>
  <c r="O36" i="7" l="1"/>
</calcChain>
</file>

<file path=xl/sharedStrings.xml><?xml version="1.0" encoding="utf-8"?>
<sst xmlns="http://schemas.openxmlformats.org/spreadsheetml/2006/main" count="415" uniqueCount="128">
  <si>
    <t>Island</t>
  </si>
  <si>
    <t>Jurisdiction</t>
  </si>
  <si>
    <t>Department Name</t>
  </si>
  <si>
    <t>Agency Name</t>
  </si>
  <si>
    <t>Address for Storage Tank</t>
  </si>
  <si>
    <t>Agency Phone Number (Main Office)</t>
  </si>
  <si>
    <t>Point of Contact Name</t>
  </si>
  <si>
    <t xml:space="preserve">Point of Contact Phone Number. </t>
  </si>
  <si>
    <t>Point of Contact Email</t>
  </si>
  <si>
    <t>Location of Storage Tank</t>
  </si>
  <si>
    <t>Estimated Usage per Calendar Year (gallons)</t>
  </si>
  <si>
    <t>Tank Capacity (gallons)</t>
  </si>
  <si>
    <t>Fuel</t>
  </si>
  <si>
    <t>Base Bid Price (BBP) / gal</t>
  </si>
  <si>
    <t>Total Bid Price</t>
  </si>
  <si>
    <t>Kauai</t>
  </si>
  <si>
    <t>County of Kauai</t>
  </si>
  <si>
    <t>Department of Water</t>
  </si>
  <si>
    <t>Department of Water Baseyard</t>
  </si>
  <si>
    <t>4398 Pua Loke St., Lihue, HI 96766</t>
  </si>
  <si>
    <t>(808) 245-5400</t>
  </si>
  <si>
    <t>Ryan Smith</t>
  </si>
  <si>
    <t>(808) 245-5436</t>
  </si>
  <si>
    <t>rsmith@kauaiwater.org</t>
  </si>
  <si>
    <t>Above</t>
  </si>
  <si>
    <t>ULSD</t>
  </si>
  <si>
    <t>Unleaded Regular 87</t>
  </si>
  <si>
    <t xml:space="preserve">Parks and Recreation </t>
  </si>
  <si>
    <t xml:space="preserve">Wailua Golf Course </t>
  </si>
  <si>
    <t>3-5350 Kuhio Hwy., Lihue, 96766</t>
  </si>
  <si>
    <t>(808) 241-4460</t>
  </si>
  <si>
    <t>Richard Rapozo</t>
  </si>
  <si>
    <t>(808) 241-6674</t>
  </si>
  <si>
    <t>rjrapozo@kauai.gov</t>
  </si>
  <si>
    <t>ULSD Dyed</t>
  </si>
  <si>
    <t>Public Works - Automotive</t>
  </si>
  <si>
    <t>Hanapepe Baseyard</t>
  </si>
  <si>
    <t>4380 Lele Rd., Hanapepe, HI 96716</t>
  </si>
  <si>
    <t>(808) 241-6625</t>
  </si>
  <si>
    <t>Russell Izumo/Darren Machado</t>
  </si>
  <si>
    <t>(808) 838-9210/(808) 652-7110</t>
  </si>
  <si>
    <t>rizumo@kauai.gov; dmachado@kauai.gov</t>
  </si>
  <si>
    <t xml:space="preserve">Kapaa Baseyard  </t>
  </si>
  <si>
    <t>4900 Kahau Rd., Lihue, HI 96746, (Split Tank)</t>
  </si>
  <si>
    <t>Lihue Automotive Maintenance Facility</t>
  </si>
  <si>
    <t>2820 Wehe Rd., Lihue, HI 96766</t>
  </si>
  <si>
    <t>Princeville Police/Fire Substation</t>
  </si>
  <si>
    <t>5-4290 Kuhio Hwy., Princeville, HI 96722, (Split Tank)</t>
  </si>
  <si>
    <t>Public Works - Wastewater</t>
  </si>
  <si>
    <t>Sewage Pumping Station (SPS) - Hanamaulu</t>
  </si>
  <si>
    <t>4181 Hanamaulu Rd., Lihue, HI 96766</t>
  </si>
  <si>
    <t>(808) 241-6851/(808) 241-4894</t>
  </si>
  <si>
    <t>Jon Nakashima/Troy Shigematsu</t>
  </si>
  <si>
    <t>jnakashima@kauai.gov; tshigematsu@kauai.gov</t>
  </si>
  <si>
    <t>Sewage Pumping Station (SPS) - Hanapepe Fire Station #2</t>
  </si>
  <si>
    <t>1-3787 Kaumualii Hwy., Hanapepe, HI 96716</t>
  </si>
  <si>
    <t>Sewage Pumping Station (SPS) - Industrial</t>
  </si>
  <si>
    <t>3070 Peleke St., Lihue, HI 96766</t>
  </si>
  <si>
    <t>Sewage Pumping Station (SPS) - Kapaia</t>
  </si>
  <si>
    <t>4520 Maalo Rd., Lihue, HI 96766</t>
  </si>
  <si>
    <t>Sewage Pumping Station (SPS) - Marriott</t>
  </si>
  <si>
    <t>3510 Rice St., Lihue, HI 96766, (Service Entrance)</t>
  </si>
  <si>
    <t>Wailua Wastewater Treatment Plant (WWTP) - Eleele</t>
  </si>
  <si>
    <t>4440 Waialo Rd., Eleele, HI 96705</t>
  </si>
  <si>
    <t>Wailua Wastewater Treatment Plant (WWTP) - Lihue</t>
  </si>
  <si>
    <t>3190 Ninini Point St., Lihue, HI 96766</t>
  </si>
  <si>
    <t>Wailua Wastewater Treatment Plant (WWTP) - Wailua</t>
  </si>
  <si>
    <t>4460 Nalu Rd., Wailua, HI 96746</t>
  </si>
  <si>
    <t>Wailua Wastewater Treatment Plant (WWTP) - Waimea</t>
  </si>
  <si>
    <t>9275 G Kaumualii Hwy., Waimea, HI 96796</t>
  </si>
  <si>
    <t>Executive</t>
  </si>
  <si>
    <t>Department of Land &amp; Natural Resources</t>
  </si>
  <si>
    <t>Forestry and Wildlife</t>
  </si>
  <si>
    <t>4398-D Pua Loke, Lihue, HI 96766</t>
  </si>
  <si>
    <t>(808) 274-3433</t>
  </si>
  <si>
    <t>Kodi Rachwal-Oyama</t>
  </si>
  <si>
    <t>(808) 212-6615</t>
  </si>
  <si>
    <t>kodi.rachwal-oyama@hawaii.gov</t>
  </si>
  <si>
    <t>Department of Transportation</t>
  </si>
  <si>
    <t>Airports</t>
  </si>
  <si>
    <t>3901 Mokulele Loop #6, Lihue, HI 96766</t>
  </si>
  <si>
    <t>(808) 274-3800</t>
  </si>
  <si>
    <t>Melissa Nobriga</t>
  </si>
  <si>
    <t>(808) 274-3807</t>
  </si>
  <si>
    <t>melissa.j.nobriga@hawaii.gov</t>
  </si>
  <si>
    <t>Below</t>
  </si>
  <si>
    <t>Highways</t>
  </si>
  <si>
    <t>1720 Haleukana St., Lihue, HI, 96766</t>
  </si>
  <si>
    <t>(808) 241-3000</t>
  </si>
  <si>
    <t>Eric Fujikawa</t>
  </si>
  <si>
    <t>(808) 241-3015</t>
  </si>
  <si>
    <t>eric.i.fujikawa@hawaii.gov</t>
  </si>
  <si>
    <t>Hawaii Health Systems Corporation</t>
  </si>
  <si>
    <t>Kauai Region</t>
  </si>
  <si>
    <t xml:space="preserve">Kauai Veterans Memorial Hospital </t>
  </si>
  <si>
    <t>4643 Waimea Canyon Rd., Waimea, HI 96796</t>
  </si>
  <si>
    <t>(808) 338-9431</t>
  </si>
  <si>
    <t>Nancy Delima</t>
  </si>
  <si>
    <t>(808) 359-0994</t>
  </si>
  <si>
    <t>ndelima@hhsc.org</t>
  </si>
  <si>
    <t>Samuel Mahelona Memorial Hospital</t>
  </si>
  <si>
    <t>4800 Kawaihau Rd., Kapaa, HI 96746</t>
  </si>
  <si>
    <t>TOTAL SUM BID PRICE - KAUAI (ENTER THIS AMOUNT IN HIePRO)</t>
  </si>
  <si>
    <t>See IFB No. 26001:
     Section 2, Definitions for Construction.
     Section 17.D, Bid Preparation for further clarification on Other Related Services.
Awards will not be based on Other Related Services offered.</t>
  </si>
  <si>
    <t>Item No.</t>
  </si>
  <si>
    <t>Price</t>
  </si>
  <si>
    <t>Unit</t>
  </si>
  <si>
    <t>Time</t>
  </si>
  <si>
    <t>Item</t>
  </si>
  <si>
    <t>Construction</t>
  </si>
  <si>
    <t>Description &amp; How item relates to scope of work</t>
  </si>
  <si>
    <t>Conditions</t>
  </si>
  <si>
    <t>Additional Notes</t>
  </si>
  <si>
    <t>Insert a price</t>
  </si>
  <si>
    <t>ie: 500 gal, 1000 gal</t>
  </si>
  <si>
    <t>ie: 7 days, 1 month, 1 year</t>
  </si>
  <si>
    <t>Name of the product or service</t>
  </si>
  <si>
    <t>Is Construction involved? Yes/No</t>
  </si>
  <si>
    <t>Describe what the product or service is. Describe how the item relates to the scope of work.</t>
  </si>
  <si>
    <t>Descibe if there are any conditions or special instructions for this item.</t>
  </si>
  <si>
    <t>Example:</t>
  </si>
  <si>
    <t xml:space="preserve"> 500 gallons</t>
  </si>
  <si>
    <t>1 year</t>
  </si>
  <si>
    <t>Temporary Tank</t>
  </si>
  <si>
    <t>No</t>
  </si>
  <si>
    <t xml:space="preserve">Rental of temporary tank on wheels. Agency may have a broken bulk tank and need a temporary tank in the interim. </t>
  </si>
  <si>
    <t>Agency must purchase fuel from our company in order to rent a temporary tank under this contract.</t>
  </si>
  <si>
    <t>See attached Rental Form A for Temporary Tank conditions.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</si>
</sst>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_);_(&quot;$&quot;* \(#,##0.000\);_(&quot;$&quot;* &quot;-&quot;???_);_(@_)"/>
    <numFmt numFmtId="165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3" fontId="0" fillId="0" borderId="0" xfId="0" applyNumberFormat="1" applyAlignment="1">
      <alignment horizontal="left" wrapText="1"/>
    </xf>
    <xf numFmtId="0" fontId="2" fillId="0" borderId="0" xfId="2" applyFill="1" applyAlignment="1" applyProtection="1">
      <alignment horizontal="left"/>
    </xf>
    <xf numFmtId="3" fontId="0" fillId="0" borderId="0" xfId="0" applyNumberFormat="1" applyAlignment="1">
      <alignment horizontal="right"/>
    </xf>
    <xf numFmtId="0" fontId="2" fillId="0" borderId="0" xfId="2" applyFill="1" applyBorder="1" applyAlignment="1" applyProtection="1">
      <alignment horizontal="left"/>
    </xf>
    <xf numFmtId="3" fontId="0" fillId="0" borderId="0" xfId="1" applyNumberFormat="1" applyFont="1" applyFill="1" applyAlignment="1" applyProtection="1">
      <alignment horizontal="right"/>
    </xf>
    <xf numFmtId="0" fontId="0" fillId="2" borderId="0" xfId="0" applyFill="1" applyAlignment="1">
      <alignment horizontal="left"/>
    </xf>
    <xf numFmtId="3" fontId="0" fillId="0" borderId="0" xfId="0" applyNumberFormat="1" applyAlignment="1">
      <alignment horizontal="left"/>
    </xf>
    <xf numFmtId="3" fontId="5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44" fontId="0" fillId="0" borderId="0" xfId="0" applyNumberFormat="1" applyAlignment="1">
      <alignment horizontal="left"/>
    </xf>
    <xf numFmtId="44" fontId="4" fillId="0" borderId="0" xfId="0" applyNumberFormat="1" applyFont="1"/>
    <xf numFmtId="0" fontId="0" fillId="0" borderId="0" xfId="0" applyAlignment="1" applyProtection="1">
      <alignment wrapText="1"/>
      <protection locked="0"/>
    </xf>
    <xf numFmtId="165" fontId="0" fillId="0" borderId="0" xfId="0" applyNumberFormat="1" applyAlignment="1" applyProtection="1">
      <alignment wrapText="1"/>
      <protection locked="0"/>
    </xf>
    <xf numFmtId="164" fontId="0" fillId="2" borderId="0" xfId="0" applyNumberFormat="1" applyFill="1" applyAlignment="1" applyProtection="1">
      <alignment horizontal="left"/>
      <protection locked="0"/>
    </xf>
    <xf numFmtId="164" fontId="0" fillId="2" borderId="0" xfId="0" applyNumberFormat="1" applyFill="1" applyAlignment="1" applyProtection="1">
      <alignment horizontal="left" wrapText="1"/>
      <protection locked="0"/>
    </xf>
    <xf numFmtId="165" fontId="6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165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0" fontId="8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3">
    <cellStyle name="Comma" xfId="1" builtinId="3"/>
    <cellStyle name="Hyperlink" xfId="2" builtinId="8"/>
    <cellStyle name="Normal" xfId="0" builtinId="0"/>
  </cellStyles>
  <dxfs count="28"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numFmt numFmtId="165" formatCode="&quot;$&quot;#,##0.00"/>
      <alignment horizontal="general" vertical="bottom" textRotation="0" wrapText="1" indent="0" justifyLastLine="0" shrinkToFit="0" readingOrder="0"/>
      <protection locked="1" hidden="0"/>
    </dxf>
    <dxf>
      <numFmt numFmtId="165" formatCode="&quot;$&quot;#,##0.00"/>
      <alignment horizontal="general" vertical="bottom" textRotation="0" wrapText="1" indent="0" justifyLastLine="0" shrinkToFit="0" readingOrder="0"/>
      <protection locked="1" hidden="0"/>
    </dxf>
    <dxf>
      <numFmt numFmtId="165" formatCode="&quot;$&quot;#,##0.00"/>
      <alignment horizontal="general" vertical="bottom" textRotation="0" wrapText="1" indent="0" justifyLastLine="0" shrinkToFit="0" readingOrder="0"/>
      <protection locked="1" hidden="0"/>
    </dxf>
    <dxf>
      <numFmt numFmtId="165" formatCode="&quot;$&quot;#,##0.00"/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vertical="bottom" textRotation="0" indent="0" justifyLastLine="0" shrinkToFit="0" readingOrder="0"/>
      <protection locked="1" hidden="0"/>
    </dxf>
    <dxf>
      <numFmt numFmtId="34" formatCode="_(&quot;$&quot;* #,##0.00_);_(&quot;$&quot;* \(#,##0.00\);_(&quot;$&quot;* &quot;-&quot;??_);_(@_)"/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0" hidden="0"/>
    </dxf>
    <dxf>
      <alignment horizontal="left" vertical="bottom" textRotation="0" indent="0" justifyLastLine="0" shrinkToFit="0" readingOrder="0"/>
      <protection locked="1" hidden="0"/>
    </dxf>
    <dxf>
      <numFmt numFmtId="3" formatCode="#,##0"/>
      <alignment horizontal="right" vertical="bottom" textRotation="0" wrapText="0" indent="0" justifyLastLine="0" shrinkToFit="0" readingOrder="0"/>
      <protection locked="1" hidden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  <dxf>
      <alignment horizontal="left" vertical="bottom" textRotation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947470-EDDB-475D-B505-C0327031B3E0}" name="Table2" displayName="Table2" ref="A1:O35" totalsRowShown="0" headerRowDxfId="27" dataDxfId="26">
  <autoFilter ref="A1:O35" xr:uid="{4D947470-EDDB-475D-B505-C0327031B3E0}"/>
  <sortState xmlns:xlrd2="http://schemas.microsoft.com/office/spreadsheetml/2017/richdata2" ref="A2:M35">
    <sortCondition ref="B2:B35"/>
    <sortCondition ref="C2:C35"/>
    <sortCondition ref="D2:D35"/>
    <sortCondition ref="M2:M35"/>
  </sortState>
  <tableColumns count="15">
    <tableColumn id="1" xr3:uid="{1CE77663-371E-4EF7-88B5-7DB11B98A27A}" name="Island" dataDxfId="25"/>
    <tableColumn id="2" xr3:uid="{ADC0D4D6-AAE6-4D34-9214-D35EE22E151C}" name="Jurisdiction" dataDxfId="24"/>
    <tableColumn id="3" xr3:uid="{4912A13A-C232-43E2-82D0-ECC80121C03D}" name="Department Name" dataDxfId="23"/>
    <tableColumn id="4" xr3:uid="{5506C922-B27A-459A-AA03-682A0D79D980}" name="Agency Name" dataDxfId="22"/>
    <tableColumn id="5" xr3:uid="{BC624DCD-C062-4B94-B54C-58CCBD476E6D}" name="Address for Storage Tank" dataDxfId="21"/>
    <tableColumn id="6" xr3:uid="{63209013-20FE-4A4F-9AF5-8A5E96F65B8D}" name="Agency Phone Number (Main Office)" dataDxfId="20"/>
    <tableColumn id="7" xr3:uid="{7FA769F2-8B9C-4B22-9CDC-40435D698E75}" name="Point of Contact Name" dataDxfId="19"/>
    <tableColumn id="8" xr3:uid="{7221D0E6-C06E-4268-B78C-122BC06045B9}" name="Point of Contact Phone Number. " dataDxfId="18"/>
    <tableColumn id="9" xr3:uid="{A9FC3D5A-07E0-4A44-9910-D7192A951751}" name="Point of Contact Email" dataDxfId="17"/>
    <tableColumn id="10" xr3:uid="{18BB942C-E0A2-49C8-9C84-7B1FA5221075}" name="Location of Storage Tank" dataDxfId="16"/>
    <tableColumn id="11" xr3:uid="{E49C6763-589F-4D3C-9211-EDF71BD00B1C}" name="Estimated Usage per Calendar Year (gallons)" dataDxfId="15"/>
    <tableColumn id="12" xr3:uid="{4AF88ECE-9AB8-48A9-87E6-C4ED0710E81C}" name="Tank Capacity (gallons)" dataDxfId="14"/>
    <tableColumn id="13" xr3:uid="{7AB4F8E9-3DF1-427D-8D1F-58FE7B9E44A0}" name="Fuel" dataDxfId="13"/>
    <tableColumn id="14" xr3:uid="{D451553A-2987-424B-AD0A-81EE529B45DB}" name="Base Bid Price (BBP) / gal" dataDxfId="12"/>
    <tableColumn id="15" xr3:uid="{B0F76846-5633-4F49-9125-29C310404325}" name="Total Bid Price" dataDxfId="11">
      <calculatedColumnFormula>Table2[[#This Row],[Estimated Usage per Calendar Year (gallons)]]*N2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861BE52-B7A8-4CCC-9706-207F272EE679}" name="Table14" displayName="Table14" ref="A2:I36" totalsRowShown="0" headerRowDxfId="10" dataDxfId="9">
  <autoFilter ref="A2:I36" xr:uid="{E861BE52-B7A8-4CCC-9706-207F272EE679}"/>
  <tableColumns count="9">
    <tableColumn id="1" xr3:uid="{1C0AF1EF-EEC3-44B7-B7C1-88DDB03566EF}" name="Item No." dataDxfId="8"/>
    <tableColumn id="8" xr3:uid="{D742294E-DC72-408C-9917-528A80D4AD57}" name="Price" dataDxfId="7"/>
    <tableColumn id="4" xr3:uid="{A04C0B0F-31FF-49C6-84F8-17973B79E57C}" name="Unit" dataDxfId="6"/>
    <tableColumn id="10" xr3:uid="{060BFDE0-B803-4BE7-BCD6-CD33D770C474}" name="Time" dataDxfId="5"/>
    <tableColumn id="2" xr3:uid="{BFA590D4-368C-4ED6-9D84-3908348C05C4}" name="Item" dataDxfId="4"/>
    <tableColumn id="6" xr3:uid="{C153AB67-18D2-4FB4-804F-763A54449C45}" name="Construction" dataDxfId="3"/>
    <tableColumn id="3" xr3:uid="{56F76C1B-3397-4A71-B9EE-FFC8AD6BF11C}" name="Description &amp; How item relates to scope of work" dataDxfId="2"/>
    <tableColumn id="7" xr3:uid="{907340FE-E37E-40F6-AD2E-92F5380D4EDB}" name="Conditions" dataDxfId="1"/>
    <tableColumn id="5" xr3:uid="{42EC2A65-F09A-41AE-9DE1-CBFE87148843}" name="Additional Note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rizumo@kauai.gov/dmachado@kauai.gov" TargetMode="External"/><Relationship Id="rId13" Type="http://schemas.openxmlformats.org/officeDocument/2006/relationships/table" Target="../tables/table1.xml"/><Relationship Id="rId3" Type="http://schemas.openxmlformats.org/officeDocument/2006/relationships/hyperlink" Target="mailto:rsmith@kauaiwater.org" TargetMode="External"/><Relationship Id="rId7" Type="http://schemas.openxmlformats.org/officeDocument/2006/relationships/hyperlink" Target="mailto:rjrapozo@kauai.gov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mailto:kodi.rachwal-oyama@hawaii.gov" TargetMode="External"/><Relationship Id="rId1" Type="http://schemas.openxmlformats.org/officeDocument/2006/relationships/hyperlink" Target="mailto:kodi.rachwal-oyama@hawaii.gov" TargetMode="External"/><Relationship Id="rId6" Type="http://schemas.openxmlformats.org/officeDocument/2006/relationships/hyperlink" Target="mailto:jnakashima@kauai.gov/tshigematsu@kauai.gov" TargetMode="External"/><Relationship Id="rId11" Type="http://schemas.openxmlformats.org/officeDocument/2006/relationships/hyperlink" Target="mailto:ndelima@hhsc.org" TargetMode="External"/><Relationship Id="rId5" Type="http://schemas.openxmlformats.org/officeDocument/2006/relationships/hyperlink" Target="mailto:jnakashima@kauai.gov/tshigematsu@kauai.gov" TargetMode="External"/><Relationship Id="rId10" Type="http://schemas.openxmlformats.org/officeDocument/2006/relationships/hyperlink" Target="mailto:ndelima@hhsc.org" TargetMode="External"/><Relationship Id="rId4" Type="http://schemas.openxmlformats.org/officeDocument/2006/relationships/hyperlink" Target="mailto:rsmith@kauaiwater.org" TargetMode="External"/><Relationship Id="rId9" Type="http://schemas.openxmlformats.org/officeDocument/2006/relationships/hyperlink" Target="mailto:rizumo@kauai.gov/dmachado@kauai.gov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C7E4F-F49B-4768-BB12-6695893CC4EB}">
  <sheetPr>
    <tabColor rgb="FFFFFF00"/>
  </sheetPr>
  <dimension ref="A1:O43"/>
  <sheetViews>
    <sheetView tabSelected="1" topLeftCell="B1" zoomScale="80" zoomScaleNormal="80" workbookViewId="0">
      <selection activeCell="E28" sqref="E28"/>
    </sheetView>
  </sheetViews>
  <sheetFormatPr defaultColWidth="9.140625" defaultRowHeight="15" x14ac:dyDescent="0.25"/>
  <cols>
    <col min="1" max="1" width="28.7109375" style="1" hidden="1" customWidth="1"/>
    <col min="2" max="2" width="32" style="1" customWidth="1"/>
    <col min="3" max="3" width="37.7109375" style="1" bestFit="1" customWidth="1"/>
    <col min="4" max="4" width="53.7109375" style="1" customWidth="1"/>
    <col min="5" max="5" width="48.42578125" style="1" customWidth="1"/>
    <col min="6" max="6" width="34.85546875" style="1" hidden="1" customWidth="1"/>
    <col min="7" max="8" width="30.28515625" style="1" hidden="1" customWidth="1"/>
    <col min="9" max="9" width="31.140625" style="1" hidden="1" customWidth="1"/>
    <col min="10" max="10" width="24.42578125" style="1" customWidth="1"/>
    <col min="11" max="11" width="23.28515625" style="9" customWidth="1"/>
    <col min="12" max="12" width="23.28515625" style="1" customWidth="1"/>
    <col min="13" max="13" width="25.28515625" style="1" customWidth="1"/>
    <col min="14" max="14" width="23.85546875" style="1" customWidth="1"/>
    <col min="15" max="15" width="22.85546875" style="1" customWidth="1"/>
    <col min="16" max="16384" width="9.140625" style="1"/>
  </cols>
  <sheetData>
    <row r="1" spans="1:15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3" t="s">
        <v>10</v>
      </c>
      <c r="L1" s="1" t="s">
        <v>11</v>
      </c>
      <c r="M1" s="1" t="s">
        <v>12</v>
      </c>
      <c r="N1" s="11" t="s">
        <v>13</v>
      </c>
      <c r="O1" s="11" t="s">
        <v>14</v>
      </c>
    </row>
    <row r="2" spans="1:15" x14ac:dyDescent="0.25">
      <c r="A2" s="1" t="s">
        <v>15</v>
      </c>
      <c r="B2" s="1" t="s">
        <v>16</v>
      </c>
      <c r="C2" s="1" t="s">
        <v>17</v>
      </c>
      <c r="D2" s="1" t="s">
        <v>18</v>
      </c>
      <c r="E2" t="s">
        <v>19</v>
      </c>
      <c r="F2" s="1" t="s">
        <v>20</v>
      </c>
      <c r="G2" s="1" t="s">
        <v>21</v>
      </c>
      <c r="H2" s="1" t="s">
        <v>22</v>
      </c>
      <c r="I2" s="4" t="s">
        <v>23</v>
      </c>
      <c r="J2" s="1" t="s">
        <v>24</v>
      </c>
      <c r="K2" s="5">
        <v>21000</v>
      </c>
      <c r="L2" s="5">
        <v>1000</v>
      </c>
      <c r="M2" s="1" t="s">
        <v>25</v>
      </c>
      <c r="N2" s="16"/>
      <c r="O2" s="12">
        <f>Table2[[#This Row],[Estimated Usage per Calendar Year (gallons)]]*N2</f>
        <v>0</v>
      </c>
    </row>
    <row r="3" spans="1:15" x14ac:dyDescent="0.25">
      <c r="A3" s="1" t="s">
        <v>15</v>
      </c>
      <c r="B3" s="1" t="s">
        <v>16</v>
      </c>
      <c r="C3" s="1" t="s">
        <v>17</v>
      </c>
      <c r="D3" s="1" t="s">
        <v>18</v>
      </c>
      <c r="E3" t="s">
        <v>19</v>
      </c>
      <c r="F3" s="1" t="s">
        <v>20</v>
      </c>
      <c r="G3" s="1" t="s">
        <v>21</v>
      </c>
      <c r="H3" s="1" t="s">
        <v>22</v>
      </c>
      <c r="I3" s="4" t="s">
        <v>23</v>
      </c>
      <c r="J3" s="1" t="s">
        <v>24</v>
      </c>
      <c r="K3" s="5">
        <v>19000</v>
      </c>
      <c r="L3" s="5">
        <v>2000</v>
      </c>
      <c r="M3" s="1" t="s">
        <v>26</v>
      </c>
      <c r="N3" s="16"/>
      <c r="O3" s="12">
        <f>Table2[[#This Row],[Estimated Usage per Calendar Year (gallons)]]*N3</f>
        <v>0</v>
      </c>
    </row>
    <row r="4" spans="1:15" x14ac:dyDescent="0.25">
      <c r="A4" s="1" t="s">
        <v>15</v>
      </c>
      <c r="B4" s="1" t="s">
        <v>16</v>
      </c>
      <c r="C4" s="1" t="s">
        <v>27</v>
      </c>
      <c r="D4" s="1" t="s">
        <v>28</v>
      </c>
      <c r="E4" t="s">
        <v>29</v>
      </c>
      <c r="F4" s="1" t="s">
        <v>30</v>
      </c>
      <c r="G4" s="1" t="s">
        <v>31</v>
      </c>
      <c r="H4" s="1" t="s">
        <v>32</v>
      </c>
      <c r="I4" s="4" t="s">
        <v>33</v>
      </c>
      <c r="J4" s="1" t="s">
        <v>24</v>
      </c>
      <c r="K4" s="5">
        <v>9600</v>
      </c>
      <c r="L4" s="5">
        <v>500</v>
      </c>
      <c r="M4" s="1" t="s">
        <v>34</v>
      </c>
      <c r="N4" s="16"/>
      <c r="O4" s="12">
        <f>Table2[[#This Row],[Estimated Usage per Calendar Year (gallons)]]*N4</f>
        <v>0</v>
      </c>
    </row>
    <row r="5" spans="1:15" x14ac:dyDescent="0.25">
      <c r="A5" s="1" t="s">
        <v>15</v>
      </c>
      <c r="B5" s="1" t="s">
        <v>16</v>
      </c>
      <c r="C5" s="1" t="s">
        <v>35</v>
      </c>
      <c r="D5" s="1" t="s">
        <v>36</v>
      </c>
      <c r="E5" t="s">
        <v>37</v>
      </c>
      <c r="F5" s="1" t="s">
        <v>38</v>
      </c>
      <c r="G5" s="1" t="s">
        <v>39</v>
      </c>
      <c r="H5" s="1" t="s">
        <v>40</v>
      </c>
      <c r="I5" s="6" t="s">
        <v>41</v>
      </c>
      <c r="J5" s="1" t="s">
        <v>24</v>
      </c>
      <c r="K5" s="5">
        <v>284928</v>
      </c>
      <c r="L5" s="5">
        <v>2000</v>
      </c>
      <c r="M5" s="1" t="s">
        <v>25</v>
      </c>
      <c r="N5" s="16"/>
      <c r="O5" s="12">
        <f>Table2[[#This Row],[Estimated Usage per Calendar Year (gallons)]]*N5</f>
        <v>0</v>
      </c>
    </row>
    <row r="6" spans="1:15" x14ac:dyDescent="0.25">
      <c r="A6" s="1" t="s">
        <v>15</v>
      </c>
      <c r="B6" s="1" t="s">
        <v>16</v>
      </c>
      <c r="C6" s="1" t="s">
        <v>35</v>
      </c>
      <c r="D6" s="1" t="s">
        <v>36</v>
      </c>
      <c r="E6" t="s">
        <v>37</v>
      </c>
      <c r="F6" s="1" t="s">
        <v>38</v>
      </c>
      <c r="G6" s="1" t="s">
        <v>39</v>
      </c>
      <c r="H6" s="1" t="s">
        <v>40</v>
      </c>
      <c r="I6" s="6" t="s">
        <v>41</v>
      </c>
      <c r="J6" s="1" t="s">
        <v>24</v>
      </c>
      <c r="K6" s="5">
        <v>193408</v>
      </c>
      <c r="L6" s="5">
        <v>2000</v>
      </c>
      <c r="M6" s="1" t="s">
        <v>26</v>
      </c>
      <c r="N6" s="16"/>
      <c r="O6" s="12">
        <f>Table2[[#This Row],[Estimated Usage per Calendar Year (gallons)]]*N6</f>
        <v>0</v>
      </c>
    </row>
    <row r="7" spans="1:15" x14ac:dyDescent="0.25">
      <c r="A7" s="1" t="s">
        <v>15</v>
      </c>
      <c r="B7" s="1" t="s">
        <v>16</v>
      </c>
      <c r="C7" s="1" t="s">
        <v>35</v>
      </c>
      <c r="D7" s="1" t="s">
        <v>42</v>
      </c>
      <c r="E7" t="s">
        <v>43</v>
      </c>
      <c r="F7" s="1" t="s">
        <v>38</v>
      </c>
      <c r="G7" s="1" t="s">
        <v>39</v>
      </c>
      <c r="H7" s="1" t="s">
        <v>40</v>
      </c>
      <c r="I7" s="6" t="s">
        <v>41</v>
      </c>
      <c r="J7" s="1" t="s">
        <v>24</v>
      </c>
      <c r="K7" s="5">
        <v>467844</v>
      </c>
      <c r="L7" s="5">
        <v>4000</v>
      </c>
      <c r="M7" s="1" t="s">
        <v>25</v>
      </c>
      <c r="N7" s="17"/>
      <c r="O7" s="12">
        <f>Table2[[#This Row],[Estimated Usage per Calendar Year (gallons)]]*N7</f>
        <v>0</v>
      </c>
    </row>
    <row r="8" spans="1:15" x14ac:dyDescent="0.25">
      <c r="A8" s="1" t="s">
        <v>15</v>
      </c>
      <c r="B8" s="1" t="s">
        <v>16</v>
      </c>
      <c r="C8" s="1" t="s">
        <v>35</v>
      </c>
      <c r="D8" s="1" t="s">
        <v>42</v>
      </c>
      <c r="E8" t="s">
        <v>43</v>
      </c>
      <c r="F8" s="1" t="s">
        <v>38</v>
      </c>
      <c r="G8" s="1" t="s">
        <v>39</v>
      </c>
      <c r="H8" s="1" t="s">
        <v>40</v>
      </c>
      <c r="I8" s="6" t="s">
        <v>41</v>
      </c>
      <c r="J8" s="1" t="s">
        <v>24</v>
      </c>
      <c r="K8" s="5">
        <v>251628</v>
      </c>
      <c r="L8" s="5">
        <v>4000</v>
      </c>
      <c r="M8" s="1" t="s">
        <v>26</v>
      </c>
      <c r="N8" s="16"/>
      <c r="O8" s="12">
        <f>Table2[[#This Row],[Estimated Usage per Calendar Year (gallons)]]*N8</f>
        <v>0</v>
      </c>
    </row>
    <row r="9" spans="1:15" x14ac:dyDescent="0.25">
      <c r="A9" s="1" t="s">
        <v>15</v>
      </c>
      <c r="B9" s="1" t="s">
        <v>16</v>
      </c>
      <c r="C9" s="1" t="s">
        <v>35</v>
      </c>
      <c r="D9" s="1" t="s">
        <v>44</v>
      </c>
      <c r="E9" t="s">
        <v>45</v>
      </c>
      <c r="F9" s="1" t="s">
        <v>38</v>
      </c>
      <c r="G9" s="1" t="s">
        <v>39</v>
      </c>
      <c r="H9" s="1" t="s">
        <v>40</v>
      </c>
      <c r="I9" s="6" t="s">
        <v>41</v>
      </c>
      <c r="J9" s="1" t="s">
        <v>24</v>
      </c>
      <c r="K9" s="5">
        <v>93345</v>
      </c>
      <c r="L9" s="5">
        <v>1000</v>
      </c>
      <c r="M9" s="1" t="s">
        <v>25</v>
      </c>
      <c r="N9" s="16"/>
      <c r="O9" s="12">
        <f>Table2[[#This Row],[Estimated Usage per Calendar Year (gallons)]]*N9</f>
        <v>0</v>
      </c>
    </row>
    <row r="10" spans="1:15" x14ac:dyDescent="0.25">
      <c r="A10" s="1" t="s">
        <v>15</v>
      </c>
      <c r="B10" s="1" t="s">
        <v>16</v>
      </c>
      <c r="C10" s="1" t="s">
        <v>35</v>
      </c>
      <c r="D10" s="1" t="s">
        <v>44</v>
      </c>
      <c r="E10" t="s">
        <v>45</v>
      </c>
      <c r="F10" s="1" t="s">
        <v>38</v>
      </c>
      <c r="G10" s="1" t="s">
        <v>39</v>
      </c>
      <c r="H10" s="1" t="s">
        <v>40</v>
      </c>
      <c r="I10" s="6" t="s">
        <v>41</v>
      </c>
      <c r="J10" s="1" t="s">
        <v>24</v>
      </c>
      <c r="K10" s="5">
        <v>164231</v>
      </c>
      <c r="L10" s="5">
        <v>2000</v>
      </c>
      <c r="M10" s="1" t="s">
        <v>26</v>
      </c>
      <c r="N10" s="16"/>
      <c r="O10" s="12">
        <f>Table2[[#This Row],[Estimated Usage per Calendar Year (gallons)]]*N10</f>
        <v>0</v>
      </c>
    </row>
    <row r="11" spans="1:15" x14ac:dyDescent="0.25">
      <c r="A11" s="1" t="s">
        <v>15</v>
      </c>
      <c r="B11" s="1" t="s">
        <v>16</v>
      </c>
      <c r="C11" s="1" t="s">
        <v>35</v>
      </c>
      <c r="D11" s="1" t="s">
        <v>44</v>
      </c>
      <c r="E11" t="s">
        <v>45</v>
      </c>
      <c r="F11" s="1" t="s">
        <v>38</v>
      </c>
      <c r="G11" s="1" t="s">
        <v>39</v>
      </c>
      <c r="H11" s="1" t="s">
        <v>40</v>
      </c>
      <c r="I11" s="6" t="s">
        <v>41</v>
      </c>
      <c r="J11" s="1" t="s">
        <v>24</v>
      </c>
      <c r="K11" s="5">
        <v>164231</v>
      </c>
      <c r="L11" s="5">
        <v>2000</v>
      </c>
      <c r="M11" s="1" t="s">
        <v>26</v>
      </c>
      <c r="N11" s="16"/>
      <c r="O11" s="12">
        <f>Table2[[#This Row],[Estimated Usage per Calendar Year (gallons)]]*N11</f>
        <v>0</v>
      </c>
    </row>
    <row r="12" spans="1:15" x14ac:dyDescent="0.25">
      <c r="A12" s="1" t="s">
        <v>15</v>
      </c>
      <c r="B12" s="1" t="s">
        <v>16</v>
      </c>
      <c r="C12" s="1" t="s">
        <v>35</v>
      </c>
      <c r="D12" s="1" t="s">
        <v>46</v>
      </c>
      <c r="E12" t="s">
        <v>47</v>
      </c>
      <c r="F12" s="1" t="s">
        <v>38</v>
      </c>
      <c r="G12" s="1" t="s">
        <v>39</v>
      </c>
      <c r="H12" s="1" t="s">
        <v>40</v>
      </c>
      <c r="I12" s="6" t="s">
        <v>41</v>
      </c>
      <c r="J12" s="1" t="s">
        <v>24</v>
      </c>
      <c r="K12" s="5">
        <v>70750</v>
      </c>
      <c r="L12" s="5">
        <v>3600</v>
      </c>
      <c r="M12" s="1" t="s">
        <v>25</v>
      </c>
      <c r="N12" s="16"/>
      <c r="O12" s="12">
        <f>Table2[[#This Row],[Estimated Usage per Calendar Year (gallons)]]*N12</f>
        <v>0</v>
      </c>
    </row>
    <row r="13" spans="1:15" x14ac:dyDescent="0.25">
      <c r="A13" s="1" t="s">
        <v>15</v>
      </c>
      <c r="B13" s="1" t="s">
        <v>16</v>
      </c>
      <c r="C13" s="1" t="s">
        <v>35</v>
      </c>
      <c r="D13" s="1" t="s">
        <v>46</v>
      </c>
      <c r="E13" t="s">
        <v>47</v>
      </c>
      <c r="F13" s="1" t="s">
        <v>38</v>
      </c>
      <c r="G13" s="1" t="s">
        <v>39</v>
      </c>
      <c r="H13" s="1" t="s">
        <v>40</v>
      </c>
      <c r="I13" s="6" t="s">
        <v>41</v>
      </c>
      <c r="J13" s="1" t="s">
        <v>24</v>
      </c>
      <c r="K13" s="5">
        <v>83200</v>
      </c>
      <c r="L13" s="5">
        <v>3600</v>
      </c>
      <c r="M13" s="1" t="s">
        <v>26</v>
      </c>
      <c r="N13" s="16"/>
      <c r="O13" s="12">
        <f>Table2[[#This Row],[Estimated Usage per Calendar Year (gallons)]]*N13</f>
        <v>0</v>
      </c>
    </row>
    <row r="14" spans="1:15" x14ac:dyDescent="0.25">
      <c r="A14" s="1" t="s">
        <v>15</v>
      </c>
      <c r="B14" s="1" t="s">
        <v>16</v>
      </c>
      <c r="C14" s="1" t="s">
        <v>48</v>
      </c>
      <c r="D14" s="1" t="s">
        <v>49</v>
      </c>
      <c r="E14" t="s">
        <v>50</v>
      </c>
      <c r="F14" s="1" t="s">
        <v>51</v>
      </c>
      <c r="G14" s="1" t="s">
        <v>52</v>
      </c>
      <c r="H14" s="1" t="s">
        <v>51</v>
      </c>
      <c r="I14" s="4" t="s">
        <v>53</v>
      </c>
      <c r="J14" s="1" t="s">
        <v>24</v>
      </c>
      <c r="K14" s="5">
        <v>250</v>
      </c>
      <c r="L14" s="5">
        <v>500</v>
      </c>
      <c r="M14" s="1" t="s">
        <v>34</v>
      </c>
      <c r="N14" s="16"/>
      <c r="O14" s="12">
        <f>Table2[[#This Row],[Estimated Usage per Calendar Year (gallons)]]*N14</f>
        <v>0</v>
      </c>
    </row>
    <row r="15" spans="1:15" x14ac:dyDescent="0.25">
      <c r="A15" s="1" t="s">
        <v>15</v>
      </c>
      <c r="B15" s="1" t="s">
        <v>16</v>
      </c>
      <c r="C15" s="1" t="s">
        <v>48</v>
      </c>
      <c r="D15" s="1" t="s">
        <v>54</v>
      </c>
      <c r="E15" t="s">
        <v>55</v>
      </c>
      <c r="F15" s="1" t="s">
        <v>51</v>
      </c>
      <c r="G15" s="1" t="s">
        <v>52</v>
      </c>
      <c r="H15" s="1" t="s">
        <v>51</v>
      </c>
      <c r="I15" s="4" t="s">
        <v>53</v>
      </c>
      <c r="J15" s="1" t="s">
        <v>24</v>
      </c>
      <c r="K15" s="5">
        <v>250</v>
      </c>
      <c r="L15" s="5">
        <v>500</v>
      </c>
      <c r="M15" s="1" t="s">
        <v>34</v>
      </c>
      <c r="N15" s="16"/>
      <c r="O15" s="12">
        <f>Table2[[#This Row],[Estimated Usage per Calendar Year (gallons)]]*N15</f>
        <v>0</v>
      </c>
    </row>
    <row r="16" spans="1:15" x14ac:dyDescent="0.25">
      <c r="A16" s="1" t="s">
        <v>15</v>
      </c>
      <c r="B16" s="1" t="s">
        <v>16</v>
      </c>
      <c r="C16" s="1" t="s">
        <v>48</v>
      </c>
      <c r="D16" s="1" t="s">
        <v>56</v>
      </c>
      <c r="E16" t="s">
        <v>57</v>
      </c>
      <c r="F16" s="1" t="s">
        <v>51</v>
      </c>
      <c r="G16" s="1" t="s">
        <v>52</v>
      </c>
      <c r="H16" s="1" t="s">
        <v>51</v>
      </c>
      <c r="I16" s="4" t="s">
        <v>53</v>
      </c>
      <c r="J16" s="1" t="s">
        <v>24</v>
      </c>
      <c r="K16" s="5">
        <v>250</v>
      </c>
      <c r="L16" s="5">
        <v>500</v>
      </c>
      <c r="M16" s="1" t="s">
        <v>34</v>
      </c>
      <c r="N16" s="16"/>
      <c r="O16" s="12">
        <f>Table2[[#This Row],[Estimated Usage per Calendar Year (gallons)]]*N16</f>
        <v>0</v>
      </c>
    </row>
    <row r="17" spans="1:15" x14ac:dyDescent="0.25">
      <c r="A17" s="1" t="s">
        <v>15</v>
      </c>
      <c r="B17" s="1" t="s">
        <v>16</v>
      </c>
      <c r="C17" s="1" t="s">
        <v>48</v>
      </c>
      <c r="D17" s="1" t="s">
        <v>58</v>
      </c>
      <c r="E17" t="s">
        <v>59</v>
      </c>
      <c r="F17" s="1" t="s">
        <v>51</v>
      </c>
      <c r="G17" s="1" t="s">
        <v>52</v>
      </c>
      <c r="H17" s="1" t="s">
        <v>51</v>
      </c>
      <c r="I17" s="4" t="s">
        <v>53</v>
      </c>
      <c r="J17" s="1" t="s">
        <v>24</v>
      </c>
      <c r="K17" s="5">
        <v>250</v>
      </c>
      <c r="L17" s="5">
        <v>500</v>
      </c>
      <c r="M17" s="1" t="s">
        <v>34</v>
      </c>
      <c r="N17" s="16"/>
      <c r="O17" s="12">
        <f>Table2[[#This Row],[Estimated Usage per Calendar Year (gallons)]]*N17</f>
        <v>0</v>
      </c>
    </row>
    <row r="18" spans="1:15" x14ac:dyDescent="0.25">
      <c r="A18" s="1" t="s">
        <v>15</v>
      </c>
      <c r="B18" s="1" t="s">
        <v>16</v>
      </c>
      <c r="C18" s="1" t="s">
        <v>48</v>
      </c>
      <c r="D18" s="1" t="s">
        <v>60</v>
      </c>
      <c r="E18" t="s">
        <v>61</v>
      </c>
      <c r="F18" s="1" t="s">
        <v>51</v>
      </c>
      <c r="G18" s="1" t="s">
        <v>52</v>
      </c>
      <c r="H18" s="1" t="s">
        <v>51</v>
      </c>
      <c r="I18" s="4" t="s">
        <v>53</v>
      </c>
      <c r="J18" s="1" t="s">
        <v>24</v>
      </c>
      <c r="K18" s="5">
        <v>250</v>
      </c>
      <c r="L18" s="5">
        <v>500</v>
      </c>
      <c r="M18" s="1" t="s">
        <v>34</v>
      </c>
      <c r="N18" s="16"/>
      <c r="O18" s="12">
        <f>Table2[[#This Row],[Estimated Usage per Calendar Year (gallons)]]*N18</f>
        <v>0</v>
      </c>
    </row>
    <row r="19" spans="1:15" x14ac:dyDescent="0.25">
      <c r="A19" s="1" t="s">
        <v>15</v>
      </c>
      <c r="B19" s="1" t="s">
        <v>16</v>
      </c>
      <c r="C19" s="1" t="s">
        <v>48</v>
      </c>
      <c r="D19" s="1" t="s">
        <v>62</v>
      </c>
      <c r="E19" t="s">
        <v>63</v>
      </c>
      <c r="F19" s="1" t="s">
        <v>51</v>
      </c>
      <c r="G19" s="1" t="s">
        <v>52</v>
      </c>
      <c r="H19" s="1" t="s">
        <v>51</v>
      </c>
      <c r="I19" s="4" t="s">
        <v>53</v>
      </c>
      <c r="J19" s="1" t="s">
        <v>24</v>
      </c>
      <c r="K19" s="5">
        <v>800</v>
      </c>
      <c r="L19" s="5">
        <v>2000</v>
      </c>
      <c r="M19" s="1" t="s">
        <v>34</v>
      </c>
      <c r="N19" s="16"/>
      <c r="O19" s="12">
        <f>Table2[[#This Row],[Estimated Usage per Calendar Year (gallons)]]*N19</f>
        <v>0</v>
      </c>
    </row>
    <row r="20" spans="1:15" x14ac:dyDescent="0.25">
      <c r="A20" s="1" t="s">
        <v>15</v>
      </c>
      <c r="B20" s="1" t="s">
        <v>16</v>
      </c>
      <c r="C20" s="1" t="s">
        <v>48</v>
      </c>
      <c r="D20" s="1" t="s">
        <v>64</v>
      </c>
      <c r="E20" t="s">
        <v>65</v>
      </c>
      <c r="F20" s="1" t="s">
        <v>51</v>
      </c>
      <c r="G20" s="1" t="s">
        <v>52</v>
      </c>
      <c r="H20" s="1" t="s">
        <v>51</v>
      </c>
      <c r="I20" s="4" t="s">
        <v>53</v>
      </c>
      <c r="J20" s="1" t="s">
        <v>24</v>
      </c>
      <c r="K20" s="5">
        <v>800</v>
      </c>
      <c r="L20" s="5">
        <v>2000</v>
      </c>
      <c r="M20" s="1" t="s">
        <v>34</v>
      </c>
      <c r="N20" s="16"/>
      <c r="O20" s="12">
        <f>Table2[[#This Row],[Estimated Usage per Calendar Year (gallons)]]*N20</f>
        <v>0</v>
      </c>
    </row>
    <row r="21" spans="1:15" x14ac:dyDescent="0.25">
      <c r="A21" s="1" t="s">
        <v>15</v>
      </c>
      <c r="B21" s="1" t="s">
        <v>16</v>
      </c>
      <c r="C21" s="1" t="s">
        <v>48</v>
      </c>
      <c r="D21" s="1" t="s">
        <v>66</v>
      </c>
      <c r="E21" t="s">
        <v>67</v>
      </c>
      <c r="F21" s="1" t="s">
        <v>51</v>
      </c>
      <c r="G21" s="1" t="s">
        <v>52</v>
      </c>
      <c r="H21" s="1" t="s">
        <v>51</v>
      </c>
      <c r="I21" s="4" t="s">
        <v>53</v>
      </c>
      <c r="J21" s="1" t="s">
        <v>24</v>
      </c>
      <c r="K21" s="5">
        <v>800</v>
      </c>
      <c r="L21" s="5">
        <v>2000</v>
      </c>
      <c r="M21" s="1" t="s">
        <v>34</v>
      </c>
      <c r="N21" s="16"/>
      <c r="O21" s="12">
        <f>Table2[[#This Row],[Estimated Usage per Calendar Year (gallons)]]*N21</f>
        <v>0</v>
      </c>
    </row>
    <row r="22" spans="1:15" x14ac:dyDescent="0.25">
      <c r="A22" s="1" t="s">
        <v>15</v>
      </c>
      <c r="B22" s="1" t="s">
        <v>16</v>
      </c>
      <c r="C22" s="1" t="s">
        <v>48</v>
      </c>
      <c r="D22" s="1" t="s">
        <v>68</v>
      </c>
      <c r="E22" t="s">
        <v>69</v>
      </c>
      <c r="F22" s="1" t="s">
        <v>51</v>
      </c>
      <c r="G22" s="1" t="s">
        <v>52</v>
      </c>
      <c r="H22" s="1" t="s">
        <v>51</v>
      </c>
      <c r="I22" s="4" t="s">
        <v>53</v>
      </c>
      <c r="J22" s="1" t="s">
        <v>24</v>
      </c>
      <c r="K22" s="5">
        <v>500</v>
      </c>
      <c r="L22" s="5">
        <v>1000</v>
      </c>
      <c r="M22" s="1" t="s">
        <v>34</v>
      </c>
      <c r="N22" s="16"/>
      <c r="O22" s="12">
        <f>Table2[[#This Row],[Estimated Usage per Calendar Year (gallons)]]*N22</f>
        <v>0</v>
      </c>
    </row>
    <row r="23" spans="1:15" x14ac:dyDescent="0.25">
      <c r="A23" s="1" t="s">
        <v>15</v>
      </c>
      <c r="B23" s="1" t="s">
        <v>70</v>
      </c>
      <c r="C23" s="1" t="s">
        <v>71</v>
      </c>
      <c r="D23" s="1" t="s">
        <v>72</v>
      </c>
      <c r="E23" t="s">
        <v>73</v>
      </c>
      <c r="F23" s="1" t="s">
        <v>74</v>
      </c>
      <c r="G23" s="1" t="s">
        <v>75</v>
      </c>
      <c r="H23" s="1" t="s">
        <v>76</v>
      </c>
      <c r="I23" s="4" t="s">
        <v>77</v>
      </c>
      <c r="J23" s="1" t="s">
        <v>24</v>
      </c>
      <c r="K23" s="5">
        <v>8500</v>
      </c>
      <c r="L23" s="5">
        <v>1000</v>
      </c>
      <c r="M23" s="1" t="s">
        <v>25</v>
      </c>
      <c r="N23" s="16"/>
      <c r="O23" s="12">
        <f>Table2[[#This Row],[Estimated Usage per Calendar Year (gallons)]]*N23</f>
        <v>0</v>
      </c>
    </row>
    <row r="24" spans="1:15" x14ac:dyDescent="0.25">
      <c r="A24" s="1" t="s">
        <v>15</v>
      </c>
      <c r="B24" s="1" t="s">
        <v>70</v>
      </c>
      <c r="C24" s="1" t="s">
        <v>71</v>
      </c>
      <c r="D24" s="1" t="s">
        <v>72</v>
      </c>
      <c r="E24" t="s">
        <v>73</v>
      </c>
      <c r="F24" s="1" t="s">
        <v>74</v>
      </c>
      <c r="G24" s="1" t="s">
        <v>75</v>
      </c>
      <c r="H24" s="1" t="s">
        <v>76</v>
      </c>
      <c r="I24" s="4" t="s">
        <v>77</v>
      </c>
      <c r="J24" s="1" t="s">
        <v>24</v>
      </c>
      <c r="K24" s="5">
        <v>13500</v>
      </c>
      <c r="L24" s="5">
        <v>2000</v>
      </c>
      <c r="M24" s="1" t="s">
        <v>26</v>
      </c>
      <c r="N24" s="16"/>
      <c r="O24" s="12">
        <f>Table2[[#This Row],[Estimated Usage per Calendar Year (gallons)]]*N24</f>
        <v>0</v>
      </c>
    </row>
    <row r="25" spans="1:15" x14ac:dyDescent="0.25">
      <c r="A25" s="1" t="s">
        <v>15</v>
      </c>
      <c r="B25" s="1" t="s">
        <v>70</v>
      </c>
      <c r="C25" s="1" t="s">
        <v>78</v>
      </c>
      <c r="D25" s="1" t="s">
        <v>79</v>
      </c>
      <c r="E25" t="s">
        <v>80</v>
      </c>
      <c r="F25" s="1" t="s">
        <v>81</v>
      </c>
      <c r="G25" s="1" t="s">
        <v>82</v>
      </c>
      <c r="H25" s="1" t="s">
        <v>83</v>
      </c>
      <c r="I25" s="1" t="s">
        <v>84</v>
      </c>
      <c r="J25" s="1" t="s">
        <v>85</v>
      </c>
      <c r="K25" s="5">
        <v>2906</v>
      </c>
      <c r="L25" s="5">
        <v>4000</v>
      </c>
      <c r="M25" s="1" t="s">
        <v>25</v>
      </c>
      <c r="N25" s="16"/>
      <c r="O25" s="12">
        <f>Table2[[#This Row],[Estimated Usage per Calendar Year (gallons)]]*N25</f>
        <v>0</v>
      </c>
    </row>
    <row r="26" spans="1:15" x14ac:dyDescent="0.25">
      <c r="A26" s="1" t="s">
        <v>15</v>
      </c>
      <c r="B26" s="1" t="s">
        <v>70</v>
      </c>
      <c r="C26" s="1" t="s">
        <v>78</v>
      </c>
      <c r="D26" s="1" t="s">
        <v>79</v>
      </c>
      <c r="E26" t="s">
        <v>80</v>
      </c>
      <c r="F26" s="1" t="s">
        <v>81</v>
      </c>
      <c r="G26" s="1" t="s">
        <v>82</v>
      </c>
      <c r="H26" s="1" t="s">
        <v>83</v>
      </c>
      <c r="I26" s="1" t="s">
        <v>84</v>
      </c>
      <c r="J26" s="1" t="s">
        <v>85</v>
      </c>
      <c r="K26" s="5">
        <v>3170</v>
      </c>
      <c r="L26" s="5">
        <v>500</v>
      </c>
      <c r="M26" s="1" t="s">
        <v>25</v>
      </c>
      <c r="N26" s="16"/>
      <c r="O26" s="12">
        <f>Table2[[#This Row],[Estimated Usage per Calendar Year (gallons)]]*N26</f>
        <v>0</v>
      </c>
    </row>
    <row r="27" spans="1:15" x14ac:dyDescent="0.25">
      <c r="A27" s="1" t="s">
        <v>15</v>
      </c>
      <c r="B27" s="1" t="s">
        <v>70</v>
      </c>
      <c r="C27" s="1" t="s">
        <v>78</v>
      </c>
      <c r="D27" s="1" t="s">
        <v>79</v>
      </c>
      <c r="E27" t="s">
        <v>80</v>
      </c>
      <c r="F27" s="1" t="s">
        <v>81</v>
      </c>
      <c r="G27" s="1" t="s">
        <v>82</v>
      </c>
      <c r="H27" s="1" t="s">
        <v>83</v>
      </c>
      <c r="I27" s="1" t="s">
        <v>84</v>
      </c>
      <c r="J27" s="1" t="s">
        <v>85</v>
      </c>
      <c r="K27" s="5">
        <v>100</v>
      </c>
      <c r="L27" s="5">
        <v>500</v>
      </c>
      <c r="M27" s="1" t="s">
        <v>25</v>
      </c>
      <c r="N27" s="16"/>
      <c r="O27" s="12">
        <f>Table2[[#This Row],[Estimated Usage per Calendar Year (gallons)]]*N27</f>
        <v>0</v>
      </c>
    </row>
    <row r="28" spans="1:15" x14ac:dyDescent="0.25">
      <c r="A28" s="1" t="s">
        <v>15</v>
      </c>
      <c r="B28" s="1" t="s">
        <v>70</v>
      </c>
      <c r="C28" s="1" t="s">
        <v>78</v>
      </c>
      <c r="D28" s="1" t="s">
        <v>79</v>
      </c>
      <c r="E28" t="s">
        <v>80</v>
      </c>
      <c r="F28" s="1" t="s">
        <v>81</v>
      </c>
      <c r="G28" s="1" t="s">
        <v>82</v>
      </c>
      <c r="H28" s="1" t="s">
        <v>83</v>
      </c>
      <c r="I28" s="1" t="s">
        <v>84</v>
      </c>
      <c r="J28" s="1" t="s">
        <v>85</v>
      </c>
      <c r="K28" s="5">
        <v>100</v>
      </c>
      <c r="L28" s="5">
        <v>500</v>
      </c>
      <c r="M28" s="1" t="s">
        <v>25</v>
      </c>
      <c r="N28" s="16"/>
      <c r="O28" s="12">
        <f>Table2[[#This Row],[Estimated Usage per Calendar Year (gallons)]]*N28</f>
        <v>0</v>
      </c>
    </row>
    <row r="29" spans="1:15" x14ac:dyDescent="0.25">
      <c r="A29" s="1" t="s">
        <v>15</v>
      </c>
      <c r="B29" s="1" t="s">
        <v>70</v>
      </c>
      <c r="C29" s="1" t="s">
        <v>78</v>
      </c>
      <c r="D29" s="1" t="s">
        <v>79</v>
      </c>
      <c r="E29" t="s">
        <v>80</v>
      </c>
      <c r="F29" s="1" t="s">
        <v>81</v>
      </c>
      <c r="G29" s="1" t="s">
        <v>82</v>
      </c>
      <c r="H29" s="1" t="s">
        <v>83</v>
      </c>
      <c r="I29" s="1" t="s">
        <v>84</v>
      </c>
      <c r="J29" s="1" t="s">
        <v>85</v>
      </c>
      <c r="K29" s="5">
        <v>100</v>
      </c>
      <c r="L29" s="5">
        <v>2000</v>
      </c>
      <c r="M29" s="1" t="s">
        <v>25</v>
      </c>
      <c r="N29" s="16"/>
      <c r="O29" s="12">
        <f>Table2[[#This Row],[Estimated Usage per Calendar Year (gallons)]]*N29</f>
        <v>0</v>
      </c>
    </row>
    <row r="30" spans="1:15" x14ac:dyDescent="0.25">
      <c r="A30" s="1" t="s">
        <v>15</v>
      </c>
      <c r="B30" s="1" t="s">
        <v>70</v>
      </c>
      <c r="C30" s="1" t="s">
        <v>78</v>
      </c>
      <c r="D30" s="1" t="s">
        <v>79</v>
      </c>
      <c r="E30" t="s">
        <v>80</v>
      </c>
      <c r="F30" s="1" t="s">
        <v>81</v>
      </c>
      <c r="G30" s="1" t="s">
        <v>82</v>
      </c>
      <c r="H30" s="1" t="s">
        <v>83</v>
      </c>
      <c r="I30" s="1" t="s">
        <v>84</v>
      </c>
      <c r="J30" s="1" t="s">
        <v>85</v>
      </c>
      <c r="K30" s="5">
        <v>5137</v>
      </c>
      <c r="L30" s="5">
        <v>4000</v>
      </c>
      <c r="M30" s="1" t="s">
        <v>26</v>
      </c>
      <c r="N30" s="16"/>
      <c r="O30" s="12">
        <f>Table2[[#This Row],[Estimated Usage per Calendar Year (gallons)]]*N30</f>
        <v>0</v>
      </c>
    </row>
    <row r="31" spans="1:15" x14ac:dyDescent="0.25">
      <c r="A31" s="1" t="s">
        <v>15</v>
      </c>
      <c r="B31" s="1" t="s">
        <v>70</v>
      </c>
      <c r="C31" s="1" t="s">
        <v>78</v>
      </c>
      <c r="D31" s="1" t="s">
        <v>86</v>
      </c>
      <c r="E31" t="s">
        <v>87</v>
      </c>
      <c r="F31" s="1" t="s">
        <v>88</v>
      </c>
      <c r="G31" s="1" t="s">
        <v>89</v>
      </c>
      <c r="H31" s="1" t="s">
        <v>90</v>
      </c>
      <c r="I31" s="1" t="s">
        <v>91</v>
      </c>
      <c r="J31" s="1" t="s">
        <v>24</v>
      </c>
      <c r="K31" s="7">
        <v>40000</v>
      </c>
      <c r="L31" s="5">
        <v>5000</v>
      </c>
      <c r="M31" s="1" t="s">
        <v>25</v>
      </c>
      <c r="N31" s="16"/>
      <c r="O31" s="12">
        <f>Table2[[#This Row],[Estimated Usage per Calendar Year (gallons)]]*N31</f>
        <v>0</v>
      </c>
    </row>
    <row r="32" spans="1:15" x14ac:dyDescent="0.25">
      <c r="A32" s="1" t="s">
        <v>15</v>
      </c>
      <c r="B32" s="1" t="s">
        <v>70</v>
      </c>
      <c r="C32" s="1" t="s">
        <v>78</v>
      </c>
      <c r="D32" s="1" t="s">
        <v>86</v>
      </c>
      <c r="E32" t="s">
        <v>87</v>
      </c>
      <c r="F32" s="1" t="s">
        <v>88</v>
      </c>
      <c r="G32" s="1" t="s">
        <v>89</v>
      </c>
      <c r="H32" s="1" t="s">
        <v>90</v>
      </c>
      <c r="I32" s="1" t="s">
        <v>91</v>
      </c>
      <c r="J32" s="1" t="s">
        <v>24</v>
      </c>
      <c r="K32" s="7">
        <v>200</v>
      </c>
      <c r="L32" s="5">
        <v>2000</v>
      </c>
      <c r="M32" s="1" t="s">
        <v>34</v>
      </c>
      <c r="N32" s="16"/>
      <c r="O32" s="12">
        <f>Table2[[#This Row],[Estimated Usage per Calendar Year (gallons)]]*N32</f>
        <v>0</v>
      </c>
    </row>
    <row r="33" spans="1:15" x14ac:dyDescent="0.25">
      <c r="A33" s="1" t="s">
        <v>15</v>
      </c>
      <c r="B33" s="1" t="s">
        <v>70</v>
      </c>
      <c r="C33" s="1" t="s">
        <v>78</v>
      </c>
      <c r="D33" s="1" t="s">
        <v>86</v>
      </c>
      <c r="E33" t="s">
        <v>87</v>
      </c>
      <c r="F33" s="1" t="s">
        <v>88</v>
      </c>
      <c r="G33" s="1" t="s">
        <v>89</v>
      </c>
      <c r="H33" s="1" t="s">
        <v>90</v>
      </c>
      <c r="I33" s="1" t="s">
        <v>91</v>
      </c>
      <c r="J33" s="1" t="s">
        <v>24</v>
      </c>
      <c r="K33" s="7">
        <v>3500</v>
      </c>
      <c r="L33" s="5">
        <v>5200</v>
      </c>
      <c r="M33" s="1" t="s">
        <v>26</v>
      </c>
      <c r="N33" s="16"/>
      <c r="O33" s="12">
        <f>Table2[[#This Row],[Estimated Usage per Calendar Year (gallons)]]*N33</f>
        <v>0</v>
      </c>
    </row>
    <row r="34" spans="1:15" x14ac:dyDescent="0.25">
      <c r="A34" s="1" t="s">
        <v>15</v>
      </c>
      <c r="B34" s="1" t="s">
        <v>92</v>
      </c>
      <c r="C34" s="1" t="s">
        <v>93</v>
      </c>
      <c r="D34" s="1" t="s">
        <v>94</v>
      </c>
      <c r="E34" t="s">
        <v>95</v>
      </c>
      <c r="F34" s="1" t="s">
        <v>96</v>
      </c>
      <c r="G34" s="1" t="s">
        <v>97</v>
      </c>
      <c r="H34" s="1" t="s">
        <v>98</v>
      </c>
      <c r="I34" s="4" t="s">
        <v>99</v>
      </c>
      <c r="J34" s="1" t="s">
        <v>85</v>
      </c>
      <c r="K34" s="5">
        <v>10000</v>
      </c>
      <c r="L34" s="5">
        <v>10000</v>
      </c>
      <c r="M34" s="1" t="s">
        <v>34</v>
      </c>
      <c r="N34" s="16"/>
      <c r="O34" s="12">
        <f>Table2[[#This Row],[Estimated Usage per Calendar Year (gallons)]]*N34</f>
        <v>0</v>
      </c>
    </row>
    <row r="35" spans="1:15" x14ac:dyDescent="0.25">
      <c r="A35" s="1" t="s">
        <v>15</v>
      </c>
      <c r="B35" s="1" t="s">
        <v>92</v>
      </c>
      <c r="C35" s="1" t="s">
        <v>93</v>
      </c>
      <c r="D35" s="1" t="s">
        <v>100</v>
      </c>
      <c r="E35" t="s">
        <v>101</v>
      </c>
      <c r="F35" s="1" t="s">
        <v>96</v>
      </c>
      <c r="G35" s="1" t="s">
        <v>97</v>
      </c>
      <c r="H35" s="1" t="s">
        <v>98</v>
      </c>
      <c r="I35" s="4" t="s">
        <v>99</v>
      </c>
      <c r="J35" s="1" t="s">
        <v>85</v>
      </c>
      <c r="K35" s="5">
        <v>2000</v>
      </c>
      <c r="L35" s="5">
        <v>2000</v>
      </c>
      <c r="M35" s="1" t="s">
        <v>34</v>
      </c>
      <c r="N35" s="16"/>
      <c r="O35" s="12">
        <f>Table2[[#This Row],[Estimated Usage per Calendar Year (gallons)]]*N35</f>
        <v>0</v>
      </c>
    </row>
    <row r="36" spans="1:15" customFormat="1" x14ac:dyDescent="0.25">
      <c r="A36" s="1"/>
      <c r="B36" s="1"/>
      <c r="C36" s="1"/>
      <c r="D36" s="1"/>
      <c r="E36" s="1"/>
      <c r="F36" s="8"/>
      <c r="G36" s="8"/>
      <c r="H36" s="8"/>
      <c r="I36" s="8"/>
      <c r="J36" s="1"/>
      <c r="K36" s="5"/>
      <c r="L36" s="1"/>
      <c r="M36" s="1"/>
      <c r="N36" s="10" t="s">
        <v>102</v>
      </c>
      <c r="O36" s="13">
        <f>SUM(O2:O35)</f>
        <v>0</v>
      </c>
    </row>
    <row r="37" spans="1:15" customFormat="1" x14ac:dyDescent="0.25"/>
    <row r="38" spans="1:15" customFormat="1" x14ac:dyDescent="0.25"/>
    <row r="39" spans="1:15" customFormat="1" x14ac:dyDescent="0.25"/>
    <row r="40" spans="1:15" customFormat="1" x14ac:dyDescent="0.25"/>
    <row r="41" spans="1:15" customFormat="1" x14ac:dyDescent="0.25"/>
    <row r="42" spans="1:15" customFormat="1" x14ac:dyDescent="0.25"/>
    <row r="43" spans="1:15" customFormat="1" x14ac:dyDescent="0.25"/>
  </sheetData>
  <sheetProtection algorithmName="SHA-512" hashValue="4G8derLCux7SdicnZc/RKIwzINPtwBOxQMGfjnvJHUhPkKh8r2xXL66DnmhvypU55R+gwcErsQW8HImtTtRTgg==" saltValue="rXkfrJcm1asm+1CfWstJNg==" spinCount="100000" sheet="1" objects="1" scenarios="1"/>
  <protectedRanges>
    <protectedRange algorithmName="SHA-512" hashValue="1AxLgVZ4+hiXzicX+UdfStQgOxnq0ZGO3L0qMJE5wOKfTmmgPr1o6BUdjMjYwKrzponLcp8EOGDeAK703cb0ng==" saltValue="Zy0tTBs3cgnknvuffF6Alw==" spinCount="100000" sqref="A1:M1" name="Range1_2"/>
    <protectedRange algorithmName="SHA-512" hashValue="0eiuadS/wPyx8OSwFoJ8UQdVFC6Amlh9BhOa0xNJENnD3nY0CETSqKH3sdDFergxCK8j5h0ife6wcrCDD8Xa0A==" saltValue="MwCGuI1SBFo8j8VxSNqgxA==" spinCount="100000" sqref="M23 M3 M5:M9 M19 M21 M11:M12 M14:M16 M25:M35" name="Range1"/>
    <protectedRange algorithmName="SHA-512" hashValue="0eiuadS/wPyx8OSwFoJ8UQdVFC6Amlh9BhOa0xNJENnD3nY0CETSqKH3sdDFergxCK8j5h0ife6wcrCDD8Xa0A==" saltValue="MwCGuI1SBFo8j8VxSNqgxA==" spinCount="100000" sqref="M22" name="Range1_1"/>
    <protectedRange algorithmName="SHA-512" hashValue="0eiuadS/wPyx8OSwFoJ8UQdVFC6Amlh9BhOa0xNJENnD3nY0CETSqKH3sdDFergxCK8j5h0ife6wcrCDD8Xa0A==" saltValue="MwCGuI1SBFo8j8VxSNqgxA==" spinCount="100000" sqref="M2" name="Range1_3"/>
    <protectedRange algorithmName="SHA-512" hashValue="0eiuadS/wPyx8OSwFoJ8UQdVFC6Amlh9BhOa0xNJENnD3nY0CETSqKH3sdDFergxCK8j5h0ife6wcrCDD8Xa0A==" saltValue="MwCGuI1SBFo8j8VxSNqgxA==" spinCount="100000" sqref="M4" name="Range1_4"/>
    <protectedRange algorithmName="SHA-512" hashValue="0eiuadS/wPyx8OSwFoJ8UQdVFC6Amlh9BhOa0xNJENnD3nY0CETSqKH3sdDFergxCK8j5h0ife6wcrCDD8Xa0A==" saltValue="MwCGuI1SBFo8j8VxSNqgxA==" spinCount="100000" sqref="M10" name="Range1_5"/>
    <protectedRange algorithmName="SHA-512" hashValue="0eiuadS/wPyx8OSwFoJ8UQdVFC6Amlh9BhOa0xNJENnD3nY0CETSqKH3sdDFergxCK8j5h0ife6wcrCDD8Xa0A==" saltValue="MwCGuI1SBFo8j8VxSNqgxA==" spinCount="100000" sqref="M13" name="Range1_6"/>
    <protectedRange algorithmName="SHA-512" hashValue="0eiuadS/wPyx8OSwFoJ8UQdVFC6Amlh9BhOa0xNJENnD3nY0CETSqKH3sdDFergxCK8j5h0ife6wcrCDD8Xa0A==" saltValue="MwCGuI1SBFo8j8VxSNqgxA==" spinCount="100000" sqref="M17" name="Range1_7"/>
    <protectedRange algorithmName="SHA-512" hashValue="0eiuadS/wPyx8OSwFoJ8UQdVFC6Amlh9BhOa0xNJENnD3nY0CETSqKH3sdDFergxCK8j5h0ife6wcrCDD8Xa0A==" saltValue="MwCGuI1SBFo8j8VxSNqgxA==" spinCount="100000" sqref="M18" name="Range1_8"/>
    <protectedRange algorithmName="SHA-512" hashValue="0eiuadS/wPyx8OSwFoJ8UQdVFC6Amlh9BhOa0xNJENnD3nY0CETSqKH3sdDFergxCK8j5h0ife6wcrCDD8Xa0A==" saltValue="MwCGuI1SBFo8j8VxSNqgxA==" spinCount="100000" sqref="M20 M24" name="Range1_9"/>
  </protectedRanges>
  <hyperlinks>
    <hyperlink ref="I24" r:id="rId1" xr:uid="{ABCA3CBF-71D6-438E-88D2-01DAEEC2241B}"/>
    <hyperlink ref="I23" r:id="rId2" xr:uid="{E589C27C-0BDD-45E3-8F00-ABF10717FC1B}"/>
    <hyperlink ref="I3" r:id="rId3" xr:uid="{8F7232C9-C9E0-4994-9182-ED5736D1FEA6}"/>
    <hyperlink ref="I2" r:id="rId4" xr:uid="{691141B9-3FCF-4DBD-8B68-5DF1433AC541}"/>
    <hyperlink ref="I20" r:id="rId5" display="jnakashima@kauai.gov/tshigematsu@kauai.gov" xr:uid="{3B154867-42C5-4434-9C3B-BC4B1262A86D}"/>
    <hyperlink ref="I28:I35" r:id="rId6" display="jnakashima@kauai.gov/tshigematsu@kauai.gov" xr:uid="{01C8EA33-2DC8-4ED8-BE65-511C747A75BA}"/>
    <hyperlink ref="I4" r:id="rId7" xr:uid="{B21D9B4D-E6E7-4A43-B676-7BAC2735B503}"/>
    <hyperlink ref="I10" r:id="rId8" display="rizumo@kauai.gov/dmachado@kauai.gov" xr:uid="{49F096BC-FB50-4A6F-ABA2-88D0DA3A31F5}"/>
    <hyperlink ref="I18:I25" r:id="rId9" display="rizumo@kauai.gov/dmachado@kauai.gov" xr:uid="{0BBC4C52-254C-419F-88A4-5E0241D373C4}"/>
    <hyperlink ref="I34" r:id="rId10" xr:uid="{3344493C-65DA-4EEA-A138-32E5EAC90D5B}"/>
    <hyperlink ref="I35" r:id="rId11" xr:uid="{808A22EE-87AB-48D2-B9D8-A404D7A515B5}"/>
  </hyperlinks>
  <pageMargins left="0.7" right="0.7" top="0.75" bottom="0.75" header="0.3" footer="0.3"/>
  <pageSetup orientation="portrait" r:id="rId12"/>
  <headerFooter>
    <oddHeader>&amp;LIFB No. 26001&amp;CDelivery of Bulk Fuel&amp;ROF6 
Kauai</oddHeader>
  </headerFooter>
  <tableParts count="1">
    <tablePart r:id="rId1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7DAB4-88D5-B448-9CAF-16A4EF58B90D}">
  <sheetPr>
    <tabColor theme="9"/>
  </sheetPr>
  <dimension ref="A1:I36"/>
  <sheetViews>
    <sheetView zoomScale="90" zoomScaleNormal="90" workbookViewId="0">
      <selection activeCell="H20" sqref="H20"/>
    </sheetView>
  </sheetViews>
  <sheetFormatPr defaultColWidth="8.85546875" defaultRowHeight="15" x14ac:dyDescent="0.25"/>
  <cols>
    <col min="1" max="1" width="9.42578125" customWidth="1"/>
    <col min="2" max="2" width="16" customWidth="1"/>
    <col min="3" max="3" width="16.85546875" customWidth="1"/>
    <col min="4" max="4" width="15.85546875" customWidth="1"/>
    <col min="5" max="5" width="33.28515625" customWidth="1"/>
    <col min="6" max="6" width="16.7109375" customWidth="1"/>
    <col min="7" max="7" width="54.85546875" customWidth="1"/>
    <col min="8" max="8" width="55.85546875" customWidth="1"/>
    <col min="9" max="9" width="44.28515625" customWidth="1"/>
  </cols>
  <sheetData>
    <row r="1" spans="1:9" ht="66" customHeight="1" x14ac:dyDescent="0.25">
      <c r="A1" s="22" t="s">
        <v>103</v>
      </c>
      <c r="B1" s="23"/>
      <c r="C1" s="23"/>
      <c r="D1" s="23"/>
      <c r="E1" s="23"/>
      <c r="F1" s="23"/>
      <c r="G1" s="23"/>
      <c r="H1" s="2"/>
    </row>
    <row r="2" spans="1:9" x14ac:dyDescent="0.25">
      <c r="A2" t="s">
        <v>104</v>
      </c>
      <c r="B2" t="s">
        <v>105</v>
      </c>
      <c r="C2" t="s">
        <v>106</v>
      </c>
      <c r="D2" t="s">
        <v>107</v>
      </c>
      <c r="E2" t="s">
        <v>108</v>
      </c>
      <c r="F2" t="s">
        <v>109</v>
      </c>
      <c r="G2" t="s">
        <v>110</v>
      </c>
      <c r="H2" t="s">
        <v>111</v>
      </c>
      <c r="I2" t="s">
        <v>112</v>
      </c>
    </row>
    <row r="3" spans="1:9" ht="30" x14ac:dyDescent="0.25">
      <c r="A3" s="18"/>
      <c r="B3" s="18" t="s">
        <v>113</v>
      </c>
      <c r="C3" s="18" t="s">
        <v>114</v>
      </c>
      <c r="D3" s="18" t="s">
        <v>115</v>
      </c>
      <c r="E3" s="19" t="s">
        <v>116</v>
      </c>
      <c r="F3" s="19" t="s">
        <v>117</v>
      </c>
      <c r="G3" s="19" t="s">
        <v>118</v>
      </c>
      <c r="H3" s="19" t="s">
        <v>119</v>
      </c>
      <c r="I3" s="19"/>
    </row>
    <row r="4" spans="1:9" ht="30" x14ac:dyDescent="0.25">
      <c r="A4" s="20" t="s">
        <v>120</v>
      </c>
      <c r="B4" s="20">
        <v>10</v>
      </c>
      <c r="C4" s="20" t="s">
        <v>121</v>
      </c>
      <c r="D4" s="20" t="s">
        <v>122</v>
      </c>
      <c r="E4" s="21" t="s">
        <v>123</v>
      </c>
      <c r="F4" s="21" t="s">
        <v>124</v>
      </c>
      <c r="G4" s="21" t="s">
        <v>125</v>
      </c>
      <c r="H4" s="21" t="s">
        <v>126</v>
      </c>
      <c r="I4" s="21" t="s">
        <v>127</v>
      </c>
    </row>
    <row r="5" spans="1:9" x14ac:dyDescent="0.25">
      <c r="A5" s="14">
        <v>1</v>
      </c>
      <c r="B5" s="15"/>
      <c r="C5" s="14"/>
      <c r="D5" s="14"/>
      <c r="E5" s="14"/>
      <c r="F5" s="14"/>
      <c r="G5" s="14"/>
      <c r="H5" s="14"/>
      <c r="I5" s="14"/>
    </row>
    <row r="6" spans="1:9" x14ac:dyDescent="0.25">
      <c r="A6" s="14">
        <v>2</v>
      </c>
      <c r="B6" s="15"/>
      <c r="C6" s="14"/>
      <c r="D6" s="14"/>
      <c r="E6" s="14"/>
      <c r="F6" s="14"/>
      <c r="G6" s="14"/>
      <c r="H6" s="14"/>
      <c r="I6" s="14"/>
    </row>
    <row r="7" spans="1:9" x14ac:dyDescent="0.25">
      <c r="A7" s="14">
        <v>3</v>
      </c>
      <c r="B7" s="15"/>
      <c r="C7" s="14"/>
      <c r="D7" s="14"/>
      <c r="E7" s="14"/>
      <c r="F7" s="14"/>
      <c r="G7" s="14"/>
      <c r="H7" s="14"/>
      <c r="I7" s="14"/>
    </row>
    <row r="8" spans="1:9" x14ac:dyDescent="0.25">
      <c r="A8" s="14">
        <v>4</v>
      </c>
      <c r="B8" s="15"/>
      <c r="C8" s="14"/>
      <c r="D8" s="14"/>
      <c r="E8" s="14"/>
      <c r="F8" s="14"/>
      <c r="G8" s="14"/>
      <c r="H8" s="14"/>
      <c r="I8" s="14"/>
    </row>
    <row r="9" spans="1:9" x14ac:dyDescent="0.25">
      <c r="A9" s="14"/>
      <c r="B9" s="15"/>
      <c r="C9" s="14"/>
      <c r="D9" s="14"/>
      <c r="E9" s="14"/>
      <c r="F9" s="14"/>
      <c r="G9" s="14"/>
      <c r="H9" s="14"/>
      <c r="I9" s="14"/>
    </row>
    <row r="10" spans="1:9" x14ac:dyDescent="0.25">
      <c r="A10" s="14"/>
      <c r="B10" s="15"/>
      <c r="C10" s="14"/>
      <c r="D10" s="14"/>
      <c r="E10" s="14"/>
      <c r="F10" s="14"/>
      <c r="G10" s="14"/>
      <c r="H10" s="14"/>
      <c r="I10" s="14"/>
    </row>
    <row r="11" spans="1:9" x14ac:dyDescent="0.25">
      <c r="A11" s="14"/>
      <c r="B11" s="15"/>
      <c r="C11" s="14"/>
      <c r="D11" s="14"/>
      <c r="E11" s="14"/>
      <c r="F11" s="14"/>
      <c r="G11" s="14"/>
      <c r="H11" s="14"/>
      <c r="I11" s="14"/>
    </row>
    <row r="12" spans="1:9" x14ac:dyDescent="0.25">
      <c r="A12" s="14"/>
      <c r="B12" s="15"/>
      <c r="C12" s="14"/>
      <c r="D12" s="14"/>
      <c r="E12" s="14"/>
      <c r="F12" s="14"/>
      <c r="G12" s="14"/>
      <c r="H12" s="14"/>
      <c r="I12" s="14"/>
    </row>
    <row r="13" spans="1:9" x14ac:dyDescent="0.25">
      <c r="A13" s="14"/>
      <c r="B13" s="15"/>
      <c r="C13" s="14"/>
      <c r="D13" s="14"/>
      <c r="E13" s="14"/>
      <c r="F13" s="14"/>
      <c r="G13" s="14"/>
      <c r="H13" s="14"/>
      <c r="I13" s="14"/>
    </row>
    <row r="14" spans="1:9" x14ac:dyDescent="0.25">
      <c r="A14" s="14"/>
      <c r="B14" s="15"/>
      <c r="C14" s="14"/>
      <c r="D14" s="14"/>
      <c r="E14" s="14"/>
      <c r="F14" s="14"/>
      <c r="G14" s="14"/>
      <c r="H14" s="14"/>
      <c r="I14" s="14"/>
    </row>
    <row r="15" spans="1:9" x14ac:dyDescent="0.25">
      <c r="A15" s="14"/>
      <c r="B15" s="15"/>
      <c r="C15" s="14"/>
      <c r="D15" s="14"/>
      <c r="E15" s="14"/>
      <c r="F15" s="14"/>
      <c r="G15" s="14"/>
      <c r="H15" s="14"/>
      <c r="I15" s="14"/>
    </row>
    <row r="16" spans="1:9" x14ac:dyDescent="0.25">
      <c r="A16" s="14"/>
      <c r="B16" s="15"/>
      <c r="C16" s="14"/>
      <c r="D16" s="14"/>
      <c r="E16" s="14"/>
      <c r="F16" s="14"/>
      <c r="G16" s="14"/>
      <c r="H16" s="14"/>
      <c r="I16" s="14"/>
    </row>
    <row r="17" spans="1:9" x14ac:dyDescent="0.25">
      <c r="A17" s="14"/>
      <c r="B17" s="15"/>
      <c r="C17" s="14"/>
      <c r="D17" s="14"/>
      <c r="E17" s="14"/>
      <c r="F17" s="14"/>
      <c r="G17" s="14"/>
      <c r="H17" s="14"/>
      <c r="I17" s="14"/>
    </row>
    <row r="18" spans="1:9" x14ac:dyDescent="0.25">
      <c r="A18" s="14"/>
      <c r="B18" s="15"/>
      <c r="C18" s="14"/>
      <c r="D18" s="14"/>
      <c r="E18" s="14"/>
      <c r="F18" s="14"/>
      <c r="G18" s="14"/>
      <c r="H18" s="14"/>
      <c r="I18" s="14"/>
    </row>
    <row r="19" spans="1:9" x14ac:dyDescent="0.25">
      <c r="A19" s="14"/>
      <c r="B19" s="15"/>
      <c r="C19" s="14"/>
      <c r="D19" s="14"/>
      <c r="E19" s="14"/>
      <c r="F19" s="14"/>
      <c r="G19" s="14"/>
      <c r="H19" s="14"/>
      <c r="I19" s="14"/>
    </row>
    <row r="20" spans="1:9" x14ac:dyDescent="0.25">
      <c r="A20" s="14"/>
      <c r="B20" s="15"/>
      <c r="C20" s="14"/>
      <c r="D20" s="14"/>
      <c r="E20" s="14"/>
      <c r="F20" s="14"/>
      <c r="G20" s="14"/>
      <c r="H20" s="14"/>
      <c r="I20" s="14"/>
    </row>
    <row r="21" spans="1:9" x14ac:dyDescent="0.25">
      <c r="A21" s="14"/>
      <c r="B21" s="15"/>
      <c r="C21" s="14"/>
      <c r="D21" s="14"/>
      <c r="E21" s="14"/>
      <c r="F21" s="14"/>
      <c r="G21" s="14"/>
      <c r="H21" s="14"/>
      <c r="I21" s="14"/>
    </row>
    <row r="22" spans="1:9" x14ac:dyDescent="0.25">
      <c r="A22" s="14"/>
      <c r="B22" s="15"/>
      <c r="C22" s="14"/>
      <c r="D22" s="14"/>
      <c r="E22" s="14"/>
      <c r="F22" s="14"/>
      <c r="G22" s="14"/>
      <c r="H22" s="14"/>
      <c r="I22" s="14"/>
    </row>
    <row r="23" spans="1:9" x14ac:dyDescent="0.25">
      <c r="A23" s="14"/>
      <c r="B23" s="15"/>
      <c r="C23" s="14"/>
      <c r="D23" s="14"/>
      <c r="E23" s="14"/>
      <c r="F23" s="14"/>
      <c r="G23" s="14"/>
      <c r="H23" s="14"/>
      <c r="I23" s="14"/>
    </row>
    <row r="24" spans="1:9" x14ac:dyDescent="0.25">
      <c r="A24" s="14"/>
      <c r="B24" s="15"/>
      <c r="C24" s="14"/>
      <c r="D24" s="14"/>
      <c r="E24" s="14"/>
      <c r="F24" s="14"/>
      <c r="G24" s="14"/>
      <c r="H24" s="14"/>
      <c r="I24" s="14"/>
    </row>
    <row r="25" spans="1:9" x14ac:dyDescent="0.25">
      <c r="A25" s="14"/>
      <c r="B25" s="15"/>
      <c r="C25" s="14"/>
      <c r="D25" s="14"/>
      <c r="E25" s="14"/>
      <c r="F25" s="14"/>
      <c r="G25" s="14"/>
      <c r="H25" s="14"/>
      <c r="I25" s="14"/>
    </row>
    <row r="26" spans="1:9" x14ac:dyDescent="0.25">
      <c r="A26" s="14"/>
      <c r="B26" s="15"/>
      <c r="C26" s="14"/>
      <c r="D26" s="14"/>
      <c r="E26" s="14"/>
      <c r="F26" s="14"/>
      <c r="G26" s="14"/>
      <c r="H26" s="14"/>
      <c r="I26" s="14"/>
    </row>
    <row r="27" spans="1:9" x14ac:dyDescent="0.25">
      <c r="A27" s="15"/>
      <c r="B27" s="15"/>
      <c r="C27" s="14"/>
      <c r="D27" s="14"/>
      <c r="E27" s="14"/>
      <c r="F27" s="14"/>
      <c r="G27" s="14"/>
      <c r="H27" s="14"/>
      <c r="I27" s="14"/>
    </row>
    <row r="28" spans="1:9" x14ac:dyDescent="0.25">
      <c r="A28" s="15"/>
      <c r="B28" s="15"/>
      <c r="C28" s="14"/>
      <c r="D28" s="14"/>
      <c r="E28" s="14"/>
      <c r="F28" s="14"/>
      <c r="G28" s="14"/>
      <c r="H28" s="14"/>
      <c r="I28" s="14"/>
    </row>
    <row r="29" spans="1:9" x14ac:dyDescent="0.25">
      <c r="A29" s="15"/>
      <c r="B29" s="15"/>
      <c r="C29" s="14"/>
      <c r="D29" s="14"/>
      <c r="E29" s="14"/>
      <c r="F29" s="14"/>
      <c r="G29" s="14"/>
      <c r="H29" s="14"/>
      <c r="I29" s="14"/>
    </row>
    <row r="30" spans="1:9" x14ac:dyDescent="0.25">
      <c r="A30" s="15"/>
      <c r="B30" s="15"/>
      <c r="C30" s="14"/>
      <c r="D30" s="14"/>
      <c r="E30" s="14"/>
      <c r="F30" s="14"/>
      <c r="G30" s="14"/>
      <c r="H30" s="14"/>
      <c r="I30" s="14"/>
    </row>
    <row r="31" spans="1:9" x14ac:dyDescent="0.25">
      <c r="A31" s="15"/>
      <c r="B31" s="15"/>
      <c r="C31" s="14"/>
      <c r="D31" s="14"/>
      <c r="E31" s="14"/>
      <c r="F31" s="14"/>
      <c r="G31" s="14"/>
      <c r="H31" s="14"/>
      <c r="I31" s="14"/>
    </row>
    <row r="32" spans="1:9" x14ac:dyDescent="0.25">
      <c r="A32" s="15"/>
      <c r="B32" s="15"/>
      <c r="C32" s="14"/>
      <c r="D32" s="14"/>
      <c r="E32" s="14"/>
      <c r="F32" s="14"/>
      <c r="G32" s="14"/>
      <c r="H32" s="14"/>
      <c r="I32" s="14"/>
    </row>
    <row r="33" spans="1:9" x14ac:dyDescent="0.25">
      <c r="A33" s="15"/>
      <c r="B33" s="15"/>
      <c r="C33" s="14"/>
      <c r="D33" s="14"/>
      <c r="E33" s="14"/>
      <c r="F33" s="14"/>
      <c r="G33" s="14"/>
      <c r="H33" s="14"/>
      <c r="I33" s="14"/>
    </row>
    <row r="34" spans="1:9" x14ac:dyDescent="0.25">
      <c r="A34" s="15"/>
      <c r="B34" s="15"/>
      <c r="C34" s="14"/>
      <c r="D34" s="14"/>
      <c r="E34" s="14"/>
      <c r="F34" s="14"/>
      <c r="G34" s="14"/>
      <c r="H34" s="14"/>
      <c r="I34" s="14"/>
    </row>
    <row r="35" spans="1:9" x14ac:dyDescent="0.25">
      <c r="A35" s="15"/>
      <c r="B35" s="15"/>
      <c r="C35" s="14"/>
      <c r="D35" s="14"/>
      <c r="E35" s="14"/>
      <c r="F35" s="14"/>
      <c r="G35" s="14"/>
      <c r="H35" s="14"/>
      <c r="I35" s="14"/>
    </row>
    <row r="36" spans="1:9" x14ac:dyDescent="0.25">
      <c r="A36" s="15"/>
      <c r="B36" s="15"/>
      <c r="C36" s="14"/>
      <c r="D36" s="14"/>
      <c r="E36" s="14"/>
      <c r="F36" s="14"/>
      <c r="G36" s="14"/>
      <c r="H36" s="14"/>
      <c r="I36" s="14"/>
    </row>
  </sheetData>
  <sheetProtection algorithmName="SHA-512" hashValue="anVTUxiu7WPWv9aXT9wd2yK69MG5aOyluoyUPBNcgN3Ofbm3f2dk1+r4ei76GVHK5Blv4RY3Xmyw8kVvvVdHew==" saltValue="Bqb10Oc1tAF9gK5yao4mVA==" spinCount="100000" sheet="1" objects="1" scenarios="1"/>
  <mergeCells count="1">
    <mergeCell ref="A1:G1"/>
  </mergeCells>
  <pageMargins left="0.7" right="0.7" top="0.75" bottom="0.75" header="0.3" footer="0.3"/>
  <pageSetup fitToWidth="0" fitToHeight="0" orientation="portrait" r:id="rId1"/>
  <headerFooter>
    <oddHeader>&amp;LIFB No. 26001&amp;CDelivery of Bulk Fuel
Other Related Services&amp;ROF6 
Kauai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0" ma:contentTypeDescription="Create a new document." ma:contentTypeScope="" ma:versionID="c4c17705e4c1d50de6c521a2810fe4f5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e4fd22e00135caf780b713c05953a80f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6CCE6B-5238-4E3C-A9EA-6A5773170FC9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2.xml><?xml version="1.0" encoding="utf-8"?>
<ds:datastoreItem xmlns:ds="http://schemas.openxmlformats.org/officeDocument/2006/customXml" ds:itemID="{A8C54AFA-6002-405B-BDC2-B684B7D050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745710-C0BF-4C36-9339-DFF22F0238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Kauai</vt:lpstr>
      <vt:lpstr>Other Related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Stanton Mato</dc:creator>
  <cp:keywords/>
  <dc:description/>
  <cp:lastModifiedBy>Nekomoto, Kelli R L</cp:lastModifiedBy>
  <cp:revision/>
  <dcterms:created xsi:type="dcterms:W3CDTF">2016-02-25T16:03:12Z</dcterms:created>
  <dcterms:modified xsi:type="dcterms:W3CDTF">2025-10-11T01:34:21Z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0x010100057CD15A7C5C944790BA001CE555D84F</vt:lpwstr>
  </property>
  <property fmtid="{D5CDD505-2E9C-101B-9397-08002B2CF9AE}" pid="3" name="ComplianceAssetId">
    <vt:lpwstr/>
  </property>
  <property fmtid="{D5CDD505-2E9C-101B-9397-08002B2CF9AE}" pid="4" name="MediaServiceImageTags">
    <vt:lpwstr/>
  </property>
</Properties>
</file>